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880" activeTab="0"/>
  </bookViews>
  <sheets>
    <sheet name="Shrnutí" sheetId="1" r:id="rId1"/>
    <sheet name="Příjmy" sheetId="2" r:id="rId2"/>
    <sheet name="Výdaje" sheetId="3" r:id="rId3"/>
  </sheets>
  <definedNames/>
  <calcPr fullCalcOnLoad="1"/>
</workbook>
</file>

<file path=xl/sharedStrings.xml><?xml version="1.0" encoding="utf-8"?>
<sst xmlns="http://schemas.openxmlformats.org/spreadsheetml/2006/main" count="101" uniqueCount="84">
  <si>
    <t>Text</t>
  </si>
  <si>
    <t>Položka</t>
  </si>
  <si>
    <t>Paragraf</t>
  </si>
  <si>
    <t>DPFO ZC</t>
  </si>
  <si>
    <t>DPFO SVC</t>
  </si>
  <si>
    <t>DPFO ZS</t>
  </si>
  <si>
    <t>DPPO</t>
  </si>
  <si>
    <t>DPH</t>
  </si>
  <si>
    <t>Poplatek za komunální odpad</t>
  </si>
  <si>
    <t>Poplatky ze psů</t>
  </si>
  <si>
    <t>Daň z nemovitostí</t>
  </si>
  <si>
    <t>Daňové příjmy celkem</t>
  </si>
  <si>
    <t>Přijaté dotace celkem</t>
  </si>
  <si>
    <t>třída 1</t>
  </si>
  <si>
    <t>třída 4</t>
  </si>
  <si>
    <t>paragraf</t>
  </si>
  <si>
    <t>Příjmy z poskytování služeb</t>
  </si>
  <si>
    <t>Příjmy z úroků</t>
  </si>
  <si>
    <t>Příjmy z pronájmu ostatních nemovitostí</t>
  </si>
  <si>
    <t>Nedaňové příjmy celkem</t>
  </si>
  <si>
    <t>třída 2</t>
  </si>
  <si>
    <t>Příjmy z prodeje pozemků</t>
  </si>
  <si>
    <t>Kapitálové příjmy celkem</t>
  </si>
  <si>
    <t>třída 3</t>
  </si>
  <si>
    <t>Příjmy celkem</t>
  </si>
  <si>
    <t>silnice</t>
  </si>
  <si>
    <t>odpadní vody</t>
  </si>
  <si>
    <t>MS</t>
  </si>
  <si>
    <t>ZS</t>
  </si>
  <si>
    <t>hasiči</t>
  </si>
  <si>
    <t>kultura</t>
  </si>
  <si>
    <t>komunální odpad</t>
  </si>
  <si>
    <t>veřejná zeleň</t>
  </si>
  <si>
    <t>veřejné osvětlení</t>
  </si>
  <si>
    <t>veřejná doprava</t>
  </si>
  <si>
    <t>kronika</t>
  </si>
  <si>
    <t>obědy</t>
  </si>
  <si>
    <t>odměny členů zastupitelstev obcí</t>
  </si>
  <si>
    <t>elektrická energie</t>
  </si>
  <si>
    <t>pohonné hmoty a maziva</t>
  </si>
  <si>
    <t>opravy a udržování</t>
  </si>
  <si>
    <t>Běžné výdaje celkem</t>
  </si>
  <si>
    <r>
      <t xml:space="preserve">věcné dary </t>
    </r>
    <r>
      <rPr>
        <i/>
        <sz val="10"/>
        <rFont val="Arial"/>
        <family val="2"/>
      </rPr>
      <t>(životní výročí)</t>
    </r>
  </si>
  <si>
    <t>Kapitálové výdaje celkem</t>
  </si>
  <si>
    <t>Výdaje celkem</t>
  </si>
  <si>
    <r>
      <t xml:space="preserve">vratky transferů </t>
    </r>
    <r>
      <rPr>
        <i/>
        <sz val="10"/>
        <rFont val="Arial"/>
        <family val="2"/>
      </rPr>
      <t>(dotace na volby)</t>
    </r>
  </si>
  <si>
    <t>třída 5</t>
  </si>
  <si>
    <t>třída 6</t>
  </si>
  <si>
    <t>územní plánování</t>
  </si>
  <si>
    <t>pitná voda</t>
  </si>
  <si>
    <t>byt</t>
  </si>
  <si>
    <t>Částka v tis. Kč</t>
  </si>
  <si>
    <t>Výdaje</t>
  </si>
  <si>
    <t>Příjmy</t>
  </si>
  <si>
    <t>Dotace na výkon st. správy</t>
  </si>
  <si>
    <t>rybník</t>
  </si>
  <si>
    <r>
      <t xml:space="preserve">neinvestiční dotace obcím </t>
    </r>
    <r>
      <rPr>
        <i/>
        <sz val="10"/>
        <rFont val="Arial"/>
        <family val="2"/>
      </rPr>
      <t>(školy)</t>
    </r>
  </si>
  <si>
    <t>ostatní odpad</t>
  </si>
  <si>
    <t xml:space="preserve"> </t>
  </si>
  <si>
    <t>drobný hmotný dlouhodobý majetek</t>
  </si>
  <si>
    <t>obecní úřad</t>
  </si>
  <si>
    <t>pojištění</t>
  </si>
  <si>
    <t>zastupitelstvo</t>
  </si>
  <si>
    <t>územní plán</t>
  </si>
  <si>
    <t>knihy a tisk</t>
  </si>
  <si>
    <t>mzdy</t>
  </si>
  <si>
    <t>nákup materiálu</t>
  </si>
  <si>
    <t>poštovné</t>
  </si>
  <si>
    <t>telefonní poplatky</t>
  </si>
  <si>
    <t>bankovní poplatky</t>
  </si>
  <si>
    <t>nákup služeb</t>
  </si>
  <si>
    <t>výdaje na dopravní obslužnost</t>
  </si>
  <si>
    <t>finanční operace</t>
  </si>
  <si>
    <t>hostinec</t>
  </si>
  <si>
    <t>pohoštění</t>
  </si>
  <si>
    <t>budovy, haly a stavby</t>
  </si>
  <si>
    <t>v tis. Kč</t>
  </si>
  <si>
    <t>zastávka</t>
  </si>
  <si>
    <t>fin. vypořádání</t>
  </si>
  <si>
    <t>fin. operace</t>
  </si>
  <si>
    <r>
      <t xml:space="preserve">neinvestiční dotace kraji </t>
    </r>
    <r>
      <rPr>
        <i/>
        <sz val="10"/>
        <rFont val="Arial"/>
        <family val="2"/>
      </rPr>
      <t>(příspěvek na dopravní obslužnost)</t>
    </r>
  </si>
  <si>
    <t>poskytnuté neinvestiční příspěvky</t>
  </si>
  <si>
    <t>Rozpočet na rok 2005</t>
  </si>
  <si>
    <t>Schváleno dne 11.12.2004 usnesením zastupitelstva obce č. 16.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</si>
</sst>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i/>
      <sz val="10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4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0"/>
      <color indexed="12"/>
      <name val="Arial"/>
      <family val="2"/>
    </font>
    <font>
      <b/>
      <sz val="16"/>
      <color indexed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16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0" fillId="0" borderId="0" xfId="0" applyFont="1" applyAlignment="1">
      <alignment/>
    </xf>
    <xf numFmtId="167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167" fontId="0" fillId="0" borderId="0" xfId="0" applyNumberFormat="1" applyAlignment="1">
      <alignment horizontal="right"/>
    </xf>
    <xf numFmtId="167" fontId="2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0" borderId="1" xfId="0" applyFont="1" applyBorder="1" applyAlignment="1">
      <alignment/>
    </xf>
    <xf numFmtId="167" fontId="10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/>
    </xf>
    <xf numFmtId="167" fontId="9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/>
    </xf>
    <xf numFmtId="167" fontId="10" fillId="0" borderId="2" xfId="0" applyNumberFormat="1" applyFont="1" applyBorder="1" applyAlignment="1">
      <alignment horizontal="right"/>
    </xf>
    <xf numFmtId="0" fontId="11" fillId="0" borderId="3" xfId="0" applyFont="1" applyBorder="1" applyAlignment="1">
      <alignment/>
    </xf>
    <xf numFmtId="0" fontId="12" fillId="0" borderId="3" xfId="0" applyFont="1" applyBorder="1" applyAlignment="1">
      <alignment/>
    </xf>
    <xf numFmtId="167" fontId="11" fillId="0" borderId="3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167" fontId="11" fillId="0" borderId="0" xfId="0" applyNumberFormat="1" applyFont="1" applyAlignment="1">
      <alignment/>
    </xf>
    <xf numFmtId="0" fontId="15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/>
    </xf>
    <xf numFmtId="167" fontId="3" fillId="0" borderId="0" xfId="0" applyNumberFormat="1" applyFont="1" applyAlignment="1">
      <alignment horizontal="center"/>
    </xf>
    <xf numFmtId="167" fontId="16" fillId="0" borderId="0" xfId="0" applyNumberFormat="1" applyFont="1" applyAlignment="1">
      <alignment/>
    </xf>
    <xf numFmtId="167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35.8515625" style="18" customWidth="1"/>
    <col min="2" max="2" width="13.7109375" style="18" customWidth="1"/>
    <col min="3" max="3" width="15.7109375" style="19" customWidth="1"/>
    <col min="4" max="16384" width="9.140625" style="18" customWidth="1"/>
  </cols>
  <sheetData>
    <row r="1" spans="1:3" ht="26.25">
      <c r="A1" s="60" t="s">
        <v>82</v>
      </c>
      <c r="B1" s="60"/>
      <c r="C1" s="60"/>
    </row>
    <row r="3" ht="18">
      <c r="C3" s="59" t="s">
        <v>76</v>
      </c>
    </row>
    <row r="4" spans="1:4" ht="18">
      <c r="A4" s="37" t="s">
        <v>11</v>
      </c>
      <c r="B4" s="37" t="s">
        <v>13</v>
      </c>
      <c r="C4" s="38">
        <f>Příjmy!C12</f>
        <v>502.082</v>
      </c>
      <c r="D4" s="20"/>
    </row>
    <row r="5" spans="1:7" ht="18">
      <c r="A5" s="37" t="s">
        <v>19</v>
      </c>
      <c r="B5" s="37" t="s">
        <v>20</v>
      </c>
      <c r="C5" s="38">
        <f>Příjmy!C21</f>
        <v>26.6</v>
      </c>
      <c r="D5" s="20"/>
      <c r="E5" s="20"/>
      <c r="F5" s="20"/>
      <c r="G5" s="20"/>
    </row>
    <row r="6" spans="1:7" ht="18">
      <c r="A6" s="37" t="s">
        <v>22</v>
      </c>
      <c r="B6" s="37" t="s">
        <v>23</v>
      </c>
      <c r="C6" s="38">
        <f>Příjmy!C23</f>
        <v>30</v>
      </c>
      <c r="D6" s="20"/>
      <c r="E6" s="20"/>
      <c r="F6" s="20"/>
      <c r="G6" s="20"/>
    </row>
    <row r="7" spans="1:4" ht="18">
      <c r="A7" s="37" t="s">
        <v>12</v>
      </c>
      <c r="B7" s="37" t="s">
        <v>14</v>
      </c>
      <c r="C7" s="38">
        <f>Příjmy!C14</f>
        <v>1.4</v>
      </c>
      <c r="D7" s="20"/>
    </row>
    <row r="8" spans="1:7" s="21" customFormat="1" ht="18">
      <c r="A8" s="39" t="s">
        <v>24</v>
      </c>
      <c r="B8" s="39"/>
      <c r="C8" s="40">
        <f>SUM(C4:C7)</f>
        <v>560.082</v>
      </c>
      <c r="D8" s="22"/>
      <c r="E8" s="22"/>
      <c r="F8" s="22"/>
      <c r="G8" s="22"/>
    </row>
    <row r="9" spans="1:7" s="24" customFormat="1" ht="18">
      <c r="A9" s="46"/>
      <c r="B9" s="47"/>
      <c r="C9" s="48"/>
      <c r="D9" s="25"/>
      <c r="E9" s="25"/>
      <c r="F9" s="25"/>
      <c r="G9" s="25"/>
    </row>
    <row r="10" spans="1:18" ht="18">
      <c r="A10" s="43" t="s">
        <v>41</v>
      </c>
      <c r="B10" s="44" t="s">
        <v>46</v>
      </c>
      <c r="C10" s="45">
        <f>Výdaje!B24</f>
        <v>440.1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18">
      <c r="A11" s="41" t="s">
        <v>43</v>
      </c>
      <c r="B11" s="37" t="s">
        <v>47</v>
      </c>
      <c r="C11" s="38">
        <f>Výdaje!B27</f>
        <v>120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3" s="21" customFormat="1" ht="18">
      <c r="A12" s="42" t="s">
        <v>44</v>
      </c>
      <c r="B12" s="39"/>
      <c r="C12" s="40">
        <f>SUM(C10:C11)</f>
        <v>560.1</v>
      </c>
    </row>
    <row r="17" ht="18">
      <c r="A17" s="36" t="s">
        <v>83</v>
      </c>
    </row>
    <row r="18" ht="18">
      <c r="A18" s="36"/>
    </row>
    <row r="19" ht="18">
      <c r="A19" s="36"/>
    </row>
  </sheetData>
  <mergeCells count="1">
    <mergeCell ref="A1:C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C9" sqref="C9"/>
    </sheetView>
  </sheetViews>
  <sheetFormatPr defaultColWidth="9.140625" defaultRowHeight="12.75"/>
  <cols>
    <col min="1" max="1" width="34.00390625" style="0" customWidth="1"/>
    <col min="2" max="2" width="9.140625" style="17" customWidth="1"/>
    <col min="3" max="3" width="15.28125" style="0" customWidth="1"/>
    <col min="5" max="5" width="9.140625" style="3" customWidth="1"/>
    <col min="7" max="7" width="11.8515625" style="0" bestFit="1" customWidth="1"/>
    <col min="8" max="8" width="14.57421875" style="0" bestFit="1" customWidth="1"/>
  </cols>
  <sheetData>
    <row r="1" ht="18">
      <c r="A1" s="35" t="s">
        <v>53</v>
      </c>
    </row>
    <row r="3" spans="1:5" s="1" customFormat="1" ht="12.75">
      <c r="A3" s="6" t="s">
        <v>0</v>
      </c>
      <c r="B3" s="6" t="s">
        <v>1</v>
      </c>
      <c r="C3" s="6" t="s">
        <v>51</v>
      </c>
      <c r="E3" s="2"/>
    </row>
    <row r="4" spans="1:3" ht="12.75">
      <c r="A4" t="s">
        <v>3</v>
      </c>
      <c r="B4" s="17">
        <v>1111</v>
      </c>
      <c r="C4" s="27">
        <f>22800000*0.000383/100+1700000*0.000411/100</f>
        <v>94.31099999999999</v>
      </c>
    </row>
    <row r="5" spans="1:3" ht="12.75">
      <c r="A5" t="s">
        <v>4</v>
      </c>
      <c r="B5" s="17">
        <v>1112</v>
      </c>
      <c r="C5" s="27">
        <f>3200000*0.000383/100</f>
        <v>12.255999999999998</v>
      </c>
    </row>
    <row r="6" spans="1:3" ht="12.75">
      <c r="A6" t="s">
        <v>5</v>
      </c>
      <c r="B6" s="17">
        <v>1113</v>
      </c>
      <c r="C6" s="27">
        <f>1600000*0.000383/100</f>
        <v>6.127999999999999</v>
      </c>
    </row>
    <row r="7" spans="1:3" ht="12.75">
      <c r="A7" t="s">
        <v>6</v>
      </c>
      <c r="B7" s="17">
        <v>1121</v>
      </c>
      <c r="C7" s="27">
        <f>23800000*0.000383/100</f>
        <v>91.154</v>
      </c>
    </row>
    <row r="8" spans="1:3" ht="12.75">
      <c r="A8" t="s">
        <v>7</v>
      </c>
      <c r="B8" s="17">
        <v>1211</v>
      </c>
      <c r="C8" s="27">
        <f>45100000*0.000383/100</f>
        <v>172.733</v>
      </c>
    </row>
    <row r="9" spans="1:3" ht="12.75">
      <c r="A9" t="s">
        <v>8</v>
      </c>
      <c r="B9" s="17">
        <v>1337</v>
      </c>
      <c r="C9" s="27">
        <v>44.1</v>
      </c>
    </row>
    <row r="10" spans="1:3" ht="12.75">
      <c r="A10" t="s">
        <v>9</v>
      </c>
      <c r="B10" s="17">
        <v>1341</v>
      </c>
      <c r="C10" s="27">
        <v>1.4</v>
      </c>
    </row>
    <row r="11" spans="1:3" ht="12.75">
      <c r="A11" t="s">
        <v>10</v>
      </c>
      <c r="B11" s="17">
        <v>1511</v>
      </c>
      <c r="C11" s="27">
        <v>80</v>
      </c>
    </row>
    <row r="12" spans="1:5" s="1" customFormat="1" ht="12.75">
      <c r="A12" s="4" t="s">
        <v>11</v>
      </c>
      <c r="B12" s="11" t="s">
        <v>13</v>
      </c>
      <c r="C12" s="28">
        <f>SUM(C4:C11)</f>
        <v>502.082</v>
      </c>
      <c r="E12" s="2"/>
    </row>
    <row r="13" spans="1:3" ht="12.75">
      <c r="A13" t="s">
        <v>54</v>
      </c>
      <c r="B13" s="17">
        <v>4112</v>
      </c>
      <c r="C13" s="27">
        <v>1.4</v>
      </c>
    </row>
    <row r="14" spans="1:5" s="1" customFormat="1" ht="12.75">
      <c r="A14" s="4" t="s">
        <v>12</v>
      </c>
      <c r="B14" s="11" t="s">
        <v>14</v>
      </c>
      <c r="C14" s="28">
        <f>SUM(C13:C13)</f>
        <v>1.4</v>
      </c>
      <c r="E14" s="2"/>
    </row>
    <row r="15" spans="3:8" ht="12.75">
      <c r="C15" s="27"/>
      <c r="D15" s="61" t="s">
        <v>15</v>
      </c>
      <c r="E15" s="61"/>
      <c r="F15" s="61"/>
      <c r="G15" s="61"/>
      <c r="H15" s="61"/>
    </row>
    <row r="16" spans="3:8" ht="12.75">
      <c r="C16" s="27"/>
      <c r="D16" s="17">
        <v>2140</v>
      </c>
      <c r="E16" s="17">
        <v>2310</v>
      </c>
      <c r="F16" s="17">
        <v>3612</v>
      </c>
      <c r="G16" s="17">
        <v>6171</v>
      </c>
      <c r="H16" s="17">
        <v>6310</v>
      </c>
    </row>
    <row r="17" spans="3:8" ht="12.75">
      <c r="C17" s="27"/>
      <c r="D17" s="17" t="s">
        <v>73</v>
      </c>
      <c r="E17" s="17" t="s">
        <v>49</v>
      </c>
      <c r="F17" s="17" t="s">
        <v>50</v>
      </c>
      <c r="G17" s="17" t="s">
        <v>60</v>
      </c>
      <c r="H17" s="17" t="s">
        <v>72</v>
      </c>
    </row>
    <row r="18" spans="1:8" ht="12.75">
      <c r="A18" t="s">
        <v>16</v>
      </c>
      <c r="B18" s="17">
        <v>2111</v>
      </c>
      <c r="C18" s="27"/>
      <c r="D18" s="27"/>
      <c r="E18" s="29">
        <v>1</v>
      </c>
      <c r="F18" s="27"/>
      <c r="G18" s="27"/>
      <c r="H18" s="27"/>
    </row>
    <row r="19" spans="1:8" ht="12.75">
      <c r="A19" t="s">
        <v>18</v>
      </c>
      <c r="B19" s="17">
        <v>2132</v>
      </c>
      <c r="C19" s="27"/>
      <c r="D19" s="27">
        <v>8</v>
      </c>
      <c r="E19" s="29"/>
      <c r="F19" s="27">
        <v>16.6</v>
      </c>
      <c r="G19" s="27"/>
      <c r="H19" s="27"/>
    </row>
    <row r="20" spans="1:8" ht="12.75">
      <c r="A20" t="s">
        <v>17</v>
      </c>
      <c r="B20" s="17">
        <v>2141</v>
      </c>
      <c r="C20" s="27"/>
      <c r="D20" s="27"/>
      <c r="E20" s="29"/>
      <c r="F20" s="27"/>
      <c r="G20" s="27"/>
      <c r="H20" s="27">
        <v>1</v>
      </c>
    </row>
    <row r="21" spans="1:8" s="1" customFormat="1" ht="12.75">
      <c r="A21" s="4" t="s">
        <v>19</v>
      </c>
      <c r="B21" s="11" t="s">
        <v>20</v>
      </c>
      <c r="C21" s="28">
        <f>SUM(D21:H21)</f>
        <v>26.6</v>
      </c>
      <c r="D21" s="30">
        <f>SUM(D18:D20)</f>
        <v>8</v>
      </c>
      <c r="E21" s="30">
        <f>SUM(E18:E20)</f>
        <v>1</v>
      </c>
      <c r="F21" s="30">
        <f>SUM(F18:F20)</f>
        <v>16.6</v>
      </c>
      <c r="G21" s="30">
        <f>SUM(G18:G20)</f>
        <v>0</v>
      </c>
      <c r="H21" s="30">
        <f>SUM(H18:H20)</f>
        <v>1</v>
      </c>
    </row>
    <row r="22" spans="1:8" ht="12.75">
      <c r="A22" t="s">
        <v>21</v>
      </c>
      <c r="B22" s="17">
        <v>3111</v>
      </c>
      <c r="C22" s="27"/>
      <c r="D22" s="27"/>
      <c r="E22" s="29"/>
      <c r="F22" s="27"/>
      <c r="G22" s="27">
        <v>30</v>
      </c>
      <c r="H22" s="27"/>
    </row>
    <row r="23" spans="1:8" s="1" customFormat="1" ht="12.75">
      <c r="A23" s="4" t="s">
        <v>22</v>
      </c>
      <c r="B23" s="11" t="s">
        <v>23</v>
      </c>
      <c r="C23" s="28">
        <f>SUM(D23:H23)</f>
        <v>30</v>
      </c>
      <c r="D23" s="30">
        <f>SUM(D22)</f>
        <v>0</v>
      </c>
      <c r="E23" s="30">
        <f>SUM(E22)</f>
        <v>0</v>
      </c>
      <c r="F23" s="30">
        <f>SUM(F22)</f>
        <v>0</v>
      </c>
      <c r="G23" s="30">
        <f>SUM(G22)</f>
        <v>30</v>
      </c>
      <c r="H23" s="30">
        <f>SUM(H22)</f>
        <v>0</v>
      </c>
    </row>
    <row r="24" spans="4:8" s="1" customFormat="1" ht="12.75">
      <c r="D24" s="30">
        <f>SUM(D23+D21)</f>
        <v>8</v>
      </c>
      <c r="E24" s="30">
        <f>SUM(E23+E21)</f>
        <v>1</v>
      </c>
      <c r="F24" s="30">
        <f>SUM(F23+F21)</f>
        <v>16.6</v>
      </c>
      <c r="G24" s="30">
        <f>SUM(G23+G21)</f>
        <v>30</v>
      </c>
      <c r="H24" s="30">
        <f>SUM(H23+H21)</f>
        <v>1</v>
      </c>
    </row>
    <row r="25" spans="1:3" ht="18">
      <c r="A25" s="23" t="s">
        <v>24</v>
      </c>
      <c r="B25" s="49"/>
      <c r="C25" s="50">
        <f>SUM(C12,C14,C21,C23)</f>
        <v>560.082</v>
      </c>
    </row>
    <row r="27" spans="1:3" ht="15.75">
      <c r="A27" s="16"/>
      <c r="C27" s="9"/>
    </row>
  </sheetData>
  <mergeCells count="1">
    <mergeCell ref="D15:H15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  <ignoredErrors>
    <ignoredError sqref="E21 G21 H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Y29"/>
  <sheetViews>
    <sheetView workbookViewId="0" topLeftCell="A1">
      <pane xSplit="2" topLeftCell="C1" activePane="topRight" state="frozen"/>
      <selection pane="topLeft" activeCell="A1" sqref="A1"/>
      <selection pane="topRight" activeCell="L20" sqref="L20"/>
    </sheetView>
  </sheetViews>
  <sheetFormatPr defaultColWidth="9.140625" defaultRowHeight="12.75"/>
  <cols>
    <col min="1" max="1" width="30.140625" style="12" customWidth="1"/>
    <col min="2" max="2" width="9.28125" style="8" customWidth="1"/>
    <col min="3" max="3" width="8.00390625" style="8" bestFit="1" customWidth="1"/>
    <col min="4" max="4" width="6.28125" style="10" bestFit="1" customWidth="1"/>
    <col min="5" max="5" width="13.57421875" style="7" customWidth="1"/>
    <col min="6" max="6" width="8.28125" style="7" bestFit="1" customWidth="1"/>
    <col min="7" max="7" width="11.7109375" style="7" customWidth="1"/>
    <col min="8" max="8" width="6.00390625" style="7" bestFit="1" customWidth="1"/>
    <col min="9" max="10" width="5.00390625" style="7" bestFit="1" customWidth="1"/>
    <col min="11" max="11" width="7.00390625" style="7" bestFit="1" customWidth="1"/>
    <col min="12" max="12" width="6.57421875" style="7" bestFit="1" customWidth="1"/>
    <col min="13" max="14" width="14.57421875" style="7" customWidth="1"/>
    <col min="15" max="15" width="15.140625" style="7" customWidth="1"/>
    <col min="16" max="16" width="12.140625" style="7" bestFit="1" customWidth="1"/>
    <col min="17" max="17" width="11.7109375" style="7" customWidth="1"/>
    <col min="18" max="18" width="6.00390625" style="7" bestFit="1" customWidth="1"/>
    <col min="19" max="19" width="5.8515625" style="7" bestFit="1" customWidth="1"/>
    <col min="20" max="20" width="12.28125" style="7" bestFit="1" customWidth="1"/>
    <col min="21" max="22" width="10.57421875" style="7" bestFit="1" customWidth="1"/>
    <col min="23" max="23" width="9.28125" style="7" customWidth="1"/>
    <col min="24" max="24" width="12.7109375" style="7" bestFit="1" customWidth="1"/>
  </cols>
  <sheetData>
    <row r="1" ht="20.25">
      <c r="A1" s="51" t="s">
        <v>52</v>
      </c>
    </row>
    <row r="2" spans="2:24" s="7" customFormat="1" ht="12.75">
      <c r="B2" s="54"/>
      <c r="C2" s="54"/>
      <c r="D2" s="61" t="s">
        <v>2</v>
      </c>
      <c r="E2" s="61"/>
      <c r="F2" s="61"/>
      <c r="G2" s="61"/>
      <c r="H2" s="61"/>
      <c r="I2" s="61"/>
      <c r="J2" s="61"/>
      <c r="K2" s="61"/>
      <c r="L2" s="61"/>
      <c r="M2" s="61"/>
      <c r="N2" s="61" t="s">
        <v>2</v>
      </c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s="7" customFormat="1" ht="12.75">
      <c r="A3" s="12"/>
      <c r="B3" s="8"/>
      <c r="C3" s="8">
        <v>2140</v>
      </c>
      <c r="D3" s="8">
        <v>2212</v>
      </c>
      <c r="E3" s="8">
        <v>2221</v>
      </c>
      <c r="F3" s="8">
        <v>2229</v>
      </c>
      <c r="G3" s="8">
        <v>2321</v>
      </c>
      <c r="H3" s="8">
        <v>2341</v>
      </c>
      <c r="I3" s="8">
        <v>3111</v>
      </c>
      <c r="J3" s="8">
        <v>3113</v>
      </c>
      <c r="K3" s="8">
        <v>3319</v>
      </c>
      <c r="L3" s="8">
        <v>3399</v>
      </c>
      <c r="M3" s="8">
        <v>3631</v>
      </c>
      <c r="N3" s="8">
        <v>3635</v>
      </c>
      <c r="O3" s="8">
        <v>3722</v>
      </c>
      <c r="P3" s="8">
        <v>3723</v>
      </c>
      <c r="Q3" s="8">
        <v>3745</v>
      </c>
      <c r="R3" s="8">
        <v>4318</v>
      </c>
      <c r="S3" s="8">
        <v>5512</v>
      </c>
      <c r="T3" s="8">
        <v>6112</v>
      </c>
      <c r="U3" s="8">
        <v>6171</v>
      </c>
      <c r="V3" s="8">
        <v>6310</v>
      </c>
      <c r="W3" s="8">
        <v>6320</v>
      </c>
      <c r="X3" s="8">
        <v>6402</v>
      </c>
    </row>
    <row r="4" spans="1:24" ht="12.75">
      <c r="A4" s="13" t="s">
        <v>0</v>
      </c>
      <c r="B4" s="6" t="s">
        <v>1</v>
      </c>
      <c r="C4" s="8" t="s">
        <v>73</v>
      </c>
      <c r="D4" s="8" t="s">
        <v>25</v>
      </c>
      <c r="E4" s="8" t="s">
        <v>34</v>
      </c>
      <c r="F4" s="8" t="s">
        <v>77</v>
      </c>
      <c r="G4" s="8" t="s">
        <v>26</v>
      </c>
      <c r="H4" s="8" t="s">
        <v>55</v>
      </c>
      <c r="I4" s="8" t="s">
        <v>27</v>
      </c>
      <c r="J4" s="8" t="s">
        <v>28</v>
      </c>
      <c r="K4" s="8" t="s">
        <v>35</v>
      </c>
      <c r="L4" s="8" t="s">
        <v>30</v>
      </c>
      <c r="M4" s="8" t="s">
        <v>33</v>
      </c>
      <c r="N4" s="8" t="s">
        <v>48</v>
      </c>
      <c r="O4" s="8" t="s">
        <v>31</v>
      </c>
      <c r="P4" s="8" t="s">
        <v>57</v>
      </c>
      <c r="Q4" s="8" t="s">
        <v>32</v>
      </c>
      <c r="R4" s="8" t="s">
        <v>36</v>
      </c>
      <c r="S4" s="8" t="s">
        <v>29</v>
      </c>
      <c r="T4" s="8" t="s">
        <v>62</v>
      </c>
      <c r="U4" s="8" t="s">
        <v>60</v>
      </c>
      <c r="V4" s="8" t="s">
        <v>79</v>
      </c>
      <c r="W4" s="8" t="s">
        <v>61</v>
      </c>
      <c r="X4" s="8" t="s">
        <v>78</v>
      </c>
    </row>
    <row r="5" spans="1:25" ht="12.75">
      <c r="A5" s="12" t="s">
        <v>65</v>
      </c>
      <c r="B5" s="8">
        <v>5021</v>
      </c>
      <c r="C5" s="58"/>
      <c r="D5" s="31"/>
      <c r="E5" s="32"/>
      <c r="F5" s="32"/>
      <c r="G5" s="32"/>
      <c r="H5" s="32"/>
      <c r="I5" s="32"/>
      <c r="J5" s="32"/>
      <c r="K5" s="32">
        <v>2</v>
      </c>
      <c r="L5" s="32"/>
      <c r="M5" s="32"/>
      <c r="N5" s="32"/>
      <c r="O5" s="32"/>
      <c r="P5" s="32"/>
      <c r="Q5" s="32">
        <v>5</v>
      </c>
      <c r="R5" s="32"/>
      <c r="S5" s="32">
        <v>2.6</v>
      </c>
      <c r="T5" s="32"/>
      <c r="U5" s="32">
        <v>6</v>
      </c>
      <c r="V5" s="32"/>
      <c r="W5" s="32"/>
      <c r="X5" s="32"/>
      <c r="Y5" s="7"/>
    </row>
    <row r="6" spans="1:25" ht="12.75">
      <c r="A6" s="12" t="s">
        <v>37</v>
      </c>
      <c r="B6" s="8">
        <v>5023</v>
      </c>
      <c r="C6" s="58"/>
      <c r="D6" s="31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>
        <v>38</v>
      </c>
      <c r="U6" s="32"/>
      <c r="V6" s="32"/>
      <c r="W6" s="32"/>
      <c r="X6" s="32"/>
      <c r="Y6" s="7"/>
    </row>
    <row r="7" spans="1:25" ht="12.75">
      <c r="A7" s="12" t="s">
        <v>64</v>
      </c>
      <c r="B7" s="8">
        <v>5136</v>
      </c>
      <c r="C7" s="58"/>
      <c r="D7" s="3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>
        <v>10</v>
      </c>
      <c r="V7" s="32"/>
      <c r="W7" s="32"/>
      <c r="X7" s="32"/>
      <c r="Y7" s="7"/>
    </row>
    <row r="8" spans="1:25" ht="12.75" customHeight="1">
      <c r="A8" s="12" t="s">
        <v>59</v>
      </c>
      <c r="B8" s="8">
        <v>5137</v>
      </c>
      <c r="C8" s="58"/>
      <c r="D8" s="56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>
        <v>1</v>
      </c>
      <c r="T8" s="32"/>
      <c r="U8" s="32"/>
      <c r="V8" s="32"/>
      <c r="W8" s="32"/>
      <c r="X8" s="32"/>
      <c r="Y8" s="7"/>
    </row>
    <row r="9" spans="1:25" ht="12.75">
      <c r="A9" s="12" t="s">
        <v>66</v>
      </c>
      <c r="B9" s="8">
        <v>5139</v>
      </c>
      <c r="C9" s="58"/>
      <c r="D9" s="31"/>
      <c r="E9" s="32"/>
      <c r="F9" s="32"/>
      <c r="G9" s="32"/>
      <c r="H9" s="32"/>
      <c r="I9" s="32"/>
      <c r="J9" s="32"/>
      <c r="K9" s="32"/>
      <c r="L9" s="32">
        <v>8</v>
      </c>
      <c r="M9" s="32"/>
      <c r="N9" s="32"/>
      <c r="O9" s="32"/>
      <c r="P9" s="32">
        <v>1</v>
      </c>
      <c r="Q9" s="32">
        <v>2</v>
      </c>
      <c r="R9" s="32"/>
      <c r="S9" s="32"/>
      <c r="T9" s="32"/>
      <c r="U9" s="32">
        <v>2</v>
      </c>
      <c r="V9" s="32"/>
      <c r="W9" s="32"/>
      <c r="X9" s="32"/>
      <c r="Y9" s="7"/>
    </row>
    <row r="10" spans="1:25" ht="12.75">
      <c r="A10" s="12" t="s">
        <v>38</v>
      </c>
      <c r="B10" s="8">
        <v>5154</v>
      </c>
      <c r="C10" s="58"/>
      <c r="D10" s="31"/>
      <c r="E10" s="32"/>
      <c r="F10" s="32"/>
      <c r="G10" s="32"/>
      <c r="H10" s="32"/>
      <c r="I10" s="32"/>
      <c r="J10" s="32"/>
      <c r="K10" s="32"/>
      <c r="L10" s="32"/>
      <c r="M10" s="32">
        <v>6</v>
      </c>
      <c r="N10" s="32"/>
      <c r="O10" s="32"/>
      <c r="P10" s="32"/>
      <c r="Q10" s="32"/>
      <c r="R10" s="32"/>
      <c r="S10" s="32"/>
      <c r="T10" s="32"/>
      <c r="U10" s="32">
        <v>14</v>
      </c>
      <c r="V10" s="32"/>
      <c r="W10" s="32"/>
      <c r="X10" s="32"/>
      <c r="Y10" s="7"/>
    </row>
    <row r="11" spans="1:25" ht="12.75">
      <c r="A11" s="12" t="s">
        <v>39</v>
      </c>
      <c r="B11" s="8">
        <v>5156</v>
      </c>
      <c r="C11" s="58"/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>
        <v>1</v>
      </c>
      <c r="T11" s="32"/>
      <c r="U11" s="32"/>
      <c r="V11" s="32"/>
      <c r="W11" s="32"/>
      <c r="X11" s="32"/>
      <c r="Y11" s="7"/>
    </row>
    <row r="12" spans="1:25" ht="12.75">
      <c r="A12" s="12" t="s">
        <v>67</v>
      </c>
      <c r="B12" s="8">
        <v>5161</v>
      </c>
      <c r="C12" s="58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>
        <v>0.5</v>
      </c>
      <c r="V12" s="32"/>
      <c r="W12" s="32"/>
      <c r="X12" s="32"/>
      <c r="Y12" s="7"/>
    </row>
    <row r="13" spans="1:25" ht="12.75">
      <c r="A13" s="12" t="s">
        <v>68</v>
      </c>
      <c r="B13" s="8">
        <v>5162</v>
      </c>
      <c r="C13" s="58"/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>
        <v>6</v>
      </c>
      <c r="V13" s="32"/>
      <c r="W13" s="32"/>
      <c r="X13" s="32"/>
      <c r="Y13" s="7"/>
    </row>
    <row r="14" spans="1:25" ht="12.75">
      <c r="A14" s="12" t="s">
        <v>69</v>
      </c>
      <c r="B14" s="8">
        <v>5163</v>
      </c>
      <c r="C14" s="58"/>
      <c r="D14" s="31"/>
      <c r="E14" s="32"/>
      <c r="F14" s="32"/>
      <c r="G14" s="32" t="s">
        <v>58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>
        <v>4.7</v>
      </c>
      <c r="W14" s="32">
        <v>3.1</v>
      </c>
      <c r="X14" s="32"/>
      <c r="Y14" s="7"/>
    </row>
    <row r="15" spans="1:24" s="7" customFormat="1" ht="12.75">
      <c r="A15" s="12" t="s">
        <v>70</v>
      </c>
      <c r="B15" s="8">
        <v>5169</v>
      </c>
      <c r="C15" s="58"/>
      <c r="D15" s="31">
        <v>15</v>
      </c>
      <c r="E15" s="32"/>
      <c r="F15" s="32"/>
      <c r="G15" s="32">
        <v>2</v>
      </c>
      <c r="H15" s="32"/>
      <c r="I15" s="32"/>
      <c r="J15" s="32"/>
      <c r="K15" s="32"/>
      <c r="L15" s="32"/>
      <c r="M15" s="32"/>
      <c r="O15" s="32">
        <v>50</v>
      </c>
      <c r="P15" s="32">
        <v>5</v>
      </c>
      <c r="Q15" s="32"/>
      <c r="R15" s="32">
        <v>0.5</v>
      </c>
      <c r="S15" s="32"/>
      <c r="T15" s="32"/>
      <c r="U15" s="32">
        <v>5</v>
      </c>
      <c r="V15" s="32"/>
      <c r="W15" s="32"/>
      <c r="X15" s="32"/>
    </row>
    <row r="16" spans="1:25" ht="12.75">
      <c r="A16" s="12" t="s">
        <v>40</v>
      </c>
      <c r="B16" s="8">
        <v>5171</v>
      </c>
      <c r="C16" s="58">
        <v>4</v>
      </c>
      <c r="D16" s="31">
        <v>100</v>
      </c>
      <c r="E16" s="32"/>
      <c r="F16" s="32"/>
      <c r="G16" s="32"/>
      <c r="H16" s="32">
        <v>17</v>
      </c>
      <c r="I16" s="32"/>
      <c r="J16" s="32"/>
      <c r="K16" s="32"/>
      <c r="L16" s="32"/>
      <c r="M16" s="32">
        <v>20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7"/>
    </row>
    <row r="17" spans="1:25" ht="12.75">
      <c r="A17" s="12" t="s">
        <v>74</v>
      </c>
      <c r="B17" s="8">
        <v>5175</v>
      </c>
      <c r="C17" s="58"/>
      <c r="D17" s="31"/>
      <c r="E17" s="32"/>
      <c r="F17" s="32"/>
      <c r="G17" s="32"/>
      <c r="H17" s="32"/>
      <c r="I17" s="32"/>
      <c r="J17" s="32"/>
      <c r="K17" s="32"/>
      <c r="L17" s="32">
        <v>2</v>
      </c>
      <c r="M17" s="32"/>
      <c r="N17" s="32"/>
      <c r="O17" s="32"/>
      <c r="P17" s="32"/>
      <c r="Q17" s="32">
        <v>5</v>
      </c>
      <c r="R17" s="32"/>
      <c r="S17" s="32"/>
      <c r="T17" s="32"/>
      <c r="U17" s="32"/>
      <c r="V17" s="32"/>
      <c r="W17" s="32"/>
      <c r="X17" s="32"/>
      <c r="Y17" s="7"/>
    </row>
    <row r="18" spans="1:25" ht="12.75">
      <c r="A18" s="12" t="s">
        <v>81</v>
      </c>
      <c r="B18" s="8">
        <v>5192</v>
      </c>
      <c r="C18" s="58"/>
      <c r="D18" s="31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>
        <v>5</v>
      </c>
      <c r="T18" s="32"/>
      <c r="U18" s="32"/>
      <c r="V18" s="32"/>
      <c r="W18" s="32"/>
      <c r="X18" s="32"/>
      <c r="Y18" s="7"/>
    </row>
    <row r="19" spans="1:25" ht="12.75">
      <c r="A19" s="12" t="s">
        <v>71</v>
      </c>
      <c r="B19" s="8">
        <v>5193</v>
      </c>
      <c r="C19" s="58"/>
      <c r="D19" s="31"/>
      <c r="E19" s="32">
        <v>40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7"/>
    </row>
    <row r="20" spans="1:25" ht="12.75">
      <c r="A20" s="12" t="s">
        <v>42</v>
      </c>
      <c r="B20" s="8">
        <v>5194</v>
      </c>
      <c r="C20" s="58"/>
      <c r="D20" s="31"/>
      <c r="E20" s="32"/>
      <c r="F20" s="32"/>
      <c r="G20" s="32"/>
      <c r="H20" s="32"/>
      <c r="I20" s="32"/>
      <c r="J20" s="32"/>
      <c r="K20" s="32"/>
      <c r="L20" s="32">
        <v>2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7"/>
    </row>
    <row r="21" spans="1:25" ht="12.75">
      <c r="A21" s="12" t="s">
        <v>56</v>
      </c>
      <c r="B21" s="8">
        <v>5321</v>
      </c>
      <c r="C21" s="58"/>
      <c r="D21" s="31"/>
      <c r="E21" s="32"/>
      <c r="F21" s="32"/>
      <c r="G21" s="32"/>
      <c r="H21" s="32"/>
      <c r="I21" s="32">
        <v>12</v>
      </c>
      <c r="J21" s="32">
        <v>30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7"/>
    </row>
    <row r="22" spans="1:25" ht="25.5" customHeight="1">
      <c r="A22" s="12" t="s">
        <v>80</v>
      </c>
      <c r="B22" s="8">
        <v>5323</v>
      </c>
      <c r="C22" s="58"/>
      <c r="D22" s="31"/>
      <c r="E22" s="32">
        <v>1.9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7"/>
    </row>
    <row r="23" spans="1:25" ht="12.75">
      <c r="A23" s="12" t="s">
        <v>45</v>
      </c>
      <c r="B23" s="8">
        <v>5366</v>
      </c>
      <c r="C23" s="58"/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>
        <v>10.8</v>
      </c>
      <c r="Y23" s="7"/>
    </row>
    <row r="24" spans="1:24" s="4" customFormat="1" ht="12.75">
      <c r="A24" s="14" t="s">
        <v>41</v>
      </c>
      <c r="B24" s="55">
        <f>SUM(C24:X24)</f>
        <v>440.1</v>
      </c>
      <c r="C24" s="34">
        <f aca="true" t="shared" si="0" ref="C24:X24">SUM(C5:C23)</f>
        <v>4</v>
      </c>
      <c r="D24" s="34">
        <f t="shared" si="0"/>
        <v>115</v>
      </c>
      <c r="E24" s="34">
        <f t="shared" si="0"/>
        <v>41.9</v>
      </c>
      <c r="F24" s="34">
        <f t="shared" si="0"/>
        <v>0</v>
      </c>
      <c r="G24" s="34">
        <f t="shared" si="0"/>
        <v>2</v>
      </c>
      <c r="H24" s="34">
        <f t="shared" si="0"/>
        <v>17</v>
      </c>
      <c r="I24" s="34">
        <f t="shared" si="0"/>
        <v>12</v>
      </c>
      <c r="J24" s="34">
        <f t="shared" si="0"/>
        <v>30</v>
      </c>
      <c r="K24" s="34">
        <f t="shared" si="0"/>
        <v>2</v>
      </c>
      <c r="L24" s="34">
        <f t="shared" si="0"/>
        <v>12</v>
      </c>
      <c r="M24" s="34">
        <f t="shared" si="0"/>
        <v>26</v>
      </c>
      <c r="N24" s="34">
        <f t="shared" si="0"/>
        <v>0</v>
      </c>
      <c r="O24" s="34">
        <f t="shared" si="0"/>
        <v>50</v>
      </c>
      <c r="P24" s="34">
        <f t="shared" si="0"/>
        <v>6</v>
      </c>
      <c r="Q24" s="34">
        <f t="shared" si="0"/>
        <v>12</v>
      </c>
      <c r="R24" s="34">
        <f t="shared" si="0"/>
        <v>0.5</v>
      </c>
      <c r="S24" s="34">
        <f t="shared" si="0"/>
        <v>9.6</v>
      </c>
      <c r="T24" s="34">
        <f t="shared" si="0"/>
        <v>38</v>
      </c>
      <c r="U24" s="34">
        <f t="shared" si="0"/>
        <v>43.5</v>
      </c>
      <c r="V24" s="34">
        <f t="shared" si="0"/>
        <v>4.7</v>
      </c>
      <c r="W24" s="34">
        <f t="shared" si="0"/>
        <v>3.1</v>
      </c>
      <c r="X24" s="34">
        <f t="shared" si="0"/>
        <v>10.8</v>
      </c>
    </row>
    <row r="25" spans="1:24" ht="12.75">
      <c r="A25" s="12" t="s">
        <v>63</v>
      </c>
      <c r="B25" s="8">
        <v>6119</v>
      </c>
      <c r="C25" s="57"/>
      <c r="D25" s="33"/>
      <c r="E25" s="32"/>
      <c r="F25" s="32"/>
      <c r="G25" s="32"/>
      <c r="H25" s="32"/>
      <c r="I25" s="32"/>
      <c r="J25" s="32"/>
      <c r="K25" s="32"/>
      <c r="L25" s="32"/>
      <c r="M25" s="32"/>
      <c r="N25" s="32">
        <v>40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s="7" customFormat="1" ht="12.75">
      <c r="A26" s="12" t="s">
        <v>75</v>
      </c>
      <c r="B26" s="8">
        <v>6121</v>
      </c>
      <c r="C26" s="31"/>
      <c r="D26" s="31"/>
      <c r="E26" s="31"/>
      <c r="F26" s="31">
        <v>80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1:24" s="4" customFormat="1" ht="12.75">
      <c r="A27" s="14" t="s">
        <v>43</v>
      </c>
      <c r="B27" s="55">
        <f>SUM(C27:X27)</f>
        <v>120</v>
      </c>
      <c r="C27" s="34">
        <f>SUM(C25:C26)</f>
        <v>0</v>
      </c>
      <c r="D27" s="34">
        <f aca="true" t="shared" si="1" ref="D27:X27">SUM(D25:D26)</f>
        <v>0</v>
      </c>
      <c r="E27" s="34">
        <f t="shared" si="1"/>
        <v>0</v>
      </c>
      <c r="F27" s="34">
        <f t="shared" si="1"/>
        <v>80</v>
      </c>
      <c r="G27" s="34">
        <f t="shared" si="1"/>
        <v>0</v>
      </c>
      <c r="H27" s="34">
        <f t="shared" si="1"/>
        <v>0</v>
      </c>
      <c r="I27" s="34">
        <f t="shared" si="1"/>
        <v>0</v>
      </c>
      <c r="J27" s="34">
        <f t="shared" si="1"/>
        <v>0</v>
      </c>
      <c r="K27" s="34">
        <f t="shared" si="1"/>
        <v>0</v>
      </c>
      <c r="L27" s="34">
        <f t="shared" si="1"/>
        <v>0</v>
      </c>
      <c r="M27" s="34">
        <f t="shared" si="1"/>
        <v>0</v>
      </c>
      <c r="N27" s="34">
        <f>SUM(N25:N26)</f>
        <v>40</v>
      </c>
      <c r="O27" s="34">
        <f t="shared" si="1"/>
        <v>0</v>
      </c>
      <c r="P27" s="34">
        <f t="shared" si="1"/>
        <v>0</v>
      </c>
      <c r="Q27" s="34">
        <f t="shared" si="1"/>
        <v>0</v>
      </c>
      <c r="R27" s="34">
        <f t="shared" si="1"/>
        <v>0</v>
      </c>
      <c r="S27" s="34">
        <f t="shared" si="1"/>
        <v>0</v>
      </c>
      <c r="T27" s="34">
        <f t="shared" si="1"/>
        <v>0</v>
      </c>
      <c r="U27" s="34">
        <f t="shared" si="1"/>
        <v>0</v>
      </c>
      <c r="V27" s="34">
        <f t="shared" si="1"/>
        <v>0</v>
      </c>
      <c r="W27" s="34">
        <f t="shared" si="1"/>
        <v>0</v>
      </c>
      <c r="X27" s="34">
        <f t="shared" si="1"/>
        <v>0</v>
      </c>
    </row>
    <row r="28" spans="1:24" s="4" customFormat="1" ht="12.75">
      <c r="A28" s="14"/>
      <c r="B28" s="11"/>
      <c r="C28" s="11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1:4" s="5" customFormat="1" ht="18">
      <c r="A29" s="52" t="s">
        <v>44</v>
      </c>
      <c r="B29" s="53">
        <f>SUM(B24+B27)</f>
        <v>560.1</v>
      </c>
      <c r="C29" s="53"/>
      <c r="D29" s="15"/>
    </row>
  </sheetData>
  <mergeCells count="2">
    <mergeCell ref="D2:M2"/>
    <mergeCell ref="N2:X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Polště</dc:creator>
  <cp:keywords/>
  <dc:description/>
  <cp:lastModifiedBy>Jana Kašpárková</cp:lastModifiedBy>
  <cp:lastPrinted>2005-03-06T12:36:30Z</cp:lastPrinted>
  <dcterms:created xsi:type="dcterms:W3CDTF">2003-03-25T14:51:28Z</dcterms:created>
  <dcterms:modified xsi:type="dcterms:W3CDTF">2005-05-05T15:27:13Z</dcterms:modified>
  <cp:category/>
  <cp:version/>
  <cp:contentType/>
  <cp:contentStatus/>
</cp:coreProperties>
</file>